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20" windowWidth="9720" windowHeight="4320" activeTab="1"/>
  </bookViews>
  <sheets>
    <sheet name="1-вс" sheetId="1" r:id="rId1"/>
    <sheet name="1-во" sheetId="2" r:id="rId2"/>
    <sheet name="2-вс" sheetId="3" r:id="rId3"/>
    <sheet name="2-во" sheetId="4" r:id="rId4"/>
    <sheet name="3-вс" sheetId="5" r:id="rId5"/>
    <sheet name="3-во" sheetId="6" r:id="rId6"/>
    <sheet name="4-вс" sheetId="7" r:id="rId7"/>
    <sheet name="4-во" sheetId="8" r:id="rId8"/>
    <sheet name="7-вс" sheetId="9" r:id="rId9"/>
    <sheet name="7-во" sheetId="10" r:id="rId10"/>
  </sheets>
  <externalReferences>
    <externalReference r:id="rId13"/>
  </externalReferences>
  <definedNames>
    <definedName name="_GoBack" localSheetId="7">'4-во'!$B$5</definedName>
    <definedName name="_xlnm.Print_Titles" localSheetId="1">'1-во'!$5:$8</definedName>
    <definedName name="_xlnm.Print_Titles" localSheetId="0">'1-вс'!$5:$8</definedName>
    <definedName name="стокиобъем11" localSheetId="6">#REF!</definedName>
    <definedName name="стокиобъем11" localSheetId="9">#REF!</definedName>
    <definedName name="стокиобъем11" localSheetId="8">#REF!</definedName>
    <definedName name="стокиобъем11">#REF!</definedName>
    <definedName name="стокиобъем12" localSheetId="6">#REF!</definedName>
    <definedName name="стокиобъем12" localSheetId="9">#REF!</definedName>
    <definedName name="стокиобъем12" localSheetId="8">#REF!</definedName>
    <definedName name="стокиобъем12">#REF!</definedName>
    <definedName name="стокитариф11" localSheetId="6">#REF!</definedName>
    <definedName name="стокитариф11" localSheetId="9">#REF!</definedName>
    <definedName name="стокитариф11" localSheetId="8">#REF!</definedName>
    <definedName name="стокитариф11">#REF!</definedName>
    <definedName name="стокитариф12" localSheetId="6">#REF!</definedName>
    <definedName name="стокитариф12" localSheetId="9">#REF!</definedName>
    <definedName name="стокитариф12" localSheetId="8">#REF!</definedName>
    <definedName name="стокитариф12">#REF!</definedName>
  </definedNames>
  <calcPr fullCalcOnLoad="1" refMode="R1C1"/>
</workbook>
</file>

<file path=xl/sharedStrings.xml><?xml version="1.0" encoding="utf-8"?>
<sst xmlns="http://schemas.openxmlformats.org/spreadsheetml/2006/main" count="294" uniqueCount="163">
  <si>
    <t>Наименование показателей</t>
  </si>
  <si>
    <t>4.1.</t>
  </si>
  <si>
    <t>1.1.</t>
  </si>
  <si>
    <t>1.2.</t>
  </si>
  <si>
    <t>Производственные расходы</t>
  </si>
  <si>
    <t>Ремонтные расходы</t>
  </si>
  <si>
    <t>4.</t>
  </si>
  <si>
    <t>Сбытовые расходы гарантирующих организаций</t>
  </si>
  <si>
    <t>6.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</si>
  <si>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</si>
  <si>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</si>
  <si>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</si>
  <si>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</si>
  <si>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</si>
  <si>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</si>
  <si>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</si>
  <si>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</si>
  <si>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</si>
  <si>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</si>
  <si>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</si>
  <si>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</si>
  <si>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</si>
  <si>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Прибыль, облагаемая налогом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</si>
  <si>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</si>
  <si>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</si>
  <si>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</si>
  <si>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</si>
  <si>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</si>
  <si>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>Расход электрической энергии</t>
  </si>
  <si>
    <t>тыс.кВтч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</si>
  <si>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</si>
  <si>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</si>
  <si>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</si>
  <si>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</si>
  <si>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</si>
  <si>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</si>
  <si>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</si>
  <si>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</si>
  <si>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</si>
  <si>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</si>
  <si>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</si>
  <si>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</si>
  <si>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Уровень потерь </t>
  </si>
  <si>
    <t>Численность населения, получающего услугу водоотведение</t>
  </si>
  <si>
    <t>чел.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</si>
  <si>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</si>
  <si>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</si>
  <si>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</si>
  <si>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</si>
  <si>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</si>
  <si>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</si>
  <si>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</si>
  <si>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</si>
  <si>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</si>
  <si>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</si>
  <si>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</si>
  <si>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Численность населения, получающего услугу водоснабжения</t>
  </si>
  <si>
    <t>Удельный расход электроэнергии:</t>
  </si>
  <si>
    <t>транспортировка воды</t>
  </si>
  <si>
    <t>Охват абонентов приборами учета воды</t>
  </si>
  <si>
    <t>кг/м3 (л/м3)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</si>
  <si>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</si>
  <si>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</si>
  <si>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</si>
  <si>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Налоги, сборы, платежи</t>
  </si>
  <si>
    <t xml:space="preserve">населению, в т.ч. </t>
  </si>
  <si>
    <t>бюджетным организациям, в т.ч.</t>
  </si>
  <si>
    <t>прочим потребителям, в.т.ч.</t>
  </si>
  <si>
    <t>Питьевая вода</t>
  </si>
  <si>
    <t>Население (тарифы указываются с учетом НДС)</t>
  </si>
  <si>
    <t>электроэнергию</t>
  </si>
  <si>
    <t>по приборам учета</t>
  </si>
  <si>
    <t>Индексы  роста цен на энергетические ресурсы</t>
  </si>
  <si>
    <t>Принято  сточных вод всего, в т.ч.</t>
  </si>
  <si>
    <t>от населения</t>
  </si>
  <si>
    <t>от собственного  производства</t>
  </si>
  <si>
    <t>от бюджетных организаций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</si>
  <si>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</si>
  <si>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</si>
  <si>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</si>
  <si>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</si>
  <si>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</si>
  <si>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</si>
  <si>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</si>
  <si>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</si>
  <si>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7.3.</t>
  </si>
  <si>
    <t>7.4.</t>
  </si>
  <si>
    <t>7.4.1.</t>
  </si>
  <si>
    <t>8.</t>
  </si>
  <si>
    <t>10.1.</t>
  </si>
  <si>
    <t>10.2.</t>
  </si>
  <si>
    <t>12.1.</t>
  </si>
  <si>
    <t>Норматив технологических  затрат химреагентов, в т.ч: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</si>
  <si>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</si>
  <si>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13.1.</t>
  </si>
  <si>
    <t>13.2.</t>
  </si>
  <si>
    <t>13.3.</t>
  </si>
  <si>
    <t>13.4.</t>
  </si>
  <si>
    <t>5.1.</t>
  </si>
  <si>
    <t>с 01.07.2014 по 31.12.2014</t>
  </si>
  <si>
    <t>Объем воды, пропускаемой через очистные сооружения</t>
  </si>
  <si>
    <t>15.2.</t>
  </si>
  <si>
    <t>15.3.</t>
  </si>
  <si>
    <t>с 01.01.2014 по 30.06.2014</t>
  </si>
  <si>
    <t>подъем воды</t>
  </si>
  <si>
    <t xml:space="preserve"> транспортировка сточных вод 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</si>
  <si>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</rPr>
      <t>(у</t>
    </r>
    <r>
      <rPr>
        <sz val="9"/>
        <color indexed="8"/>
        <rFont val="Times New Roman"/>
        <family val="1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</rPr>
      <t>), в т.ч.</t>
    </r>
    <r>
      <rPr>
        <sz val="12"/>
        <color indexed="8"/>
        <rFont val="Times New Roman"/>
        <family val="1"/>
      </rPr>
      <t>:</t>
    </r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</si>
  <si>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</si>
  <si>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</si>
  <si>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</si>
  <si>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</si>
  <si>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</si>
  <si>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</si>
  <si>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</si>
  <si>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</si>
  <si>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</si>
  <si>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13.1.1.</t>
  </si>
  <si>
    <t>13.3.1.</t>
  </si>
  <si>
    <t>13.4.1.</t>
  </si>
  <si>
    <t>15.1.</t>
  </si>
  <si>
    <t xml:space="preserve">18.1. </t>
  </si>
  <si>
    <t>18.2.</t>
  </si>
  <si>
    <t>18.3.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</si>
  <si>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</si>
  <si>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</si>
  <si>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</si>
  <si>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</si>
  <si>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тыс. м3/сутки</t>
  </si>
  <si>
    <t xml:space="preserve">Тарифы на питьевую воду для потребителей </t>
  </si>
  <si>
    <t>Водоотведение</t>
  </si>
  <si>
    <t xml:space="preserve">Тарифы на водоотведение для потребителей </t>
  </si>
  <si>
    <t>Количество подкачивающих насосных станций (НС-2, НС- подъема)</t>
  </si>
  <si>
    <t>принято от других  канализаций</t>
  </si>
  <si>
    <t>Установленная мощность очистных сооружений</t>
  </si>
  <si>
    <t>Факт 
2012 года</t>
  </si>
  <si>
    <t>План 
2014 года</t>
  </si>
  <si>
    <t>Анализ основных технико – экономических показателей 
(холодное водоснабжение)</t>
  </si>
  <si>
    <t xml:space="preserve">Анализ основных технико – экономических показателей (водоотведение)
</t>
  </si>
  <si>
    <t>Расходы, учтенные и неучтенные при расчете тарифа на питьевую воду</t>
  </si>
  <si>
    <t>Расходы, учтенные и неучтенные при расчете тарифа на водоотведение</t>
  </si>
  <si>
    <t>Целевые показатели деятельности (холодное водоснабжение)</t>
  </si>
  <si>
    <t>Целевые показатели деятельности (водоотведение)</t>
  </si>
  <si>
    <t xml:space="preserve">Величина прибыли, необходимая для эффективного функционирования (холодное водоснабжение)                                                </t>
  </si>
  <si>
    <t xml:space="preserve">Величина прибыли, необходимая для эффективного функционирования (водоотведение)                                                                  </t>
  </si>
  <si>
    <t>транспортировка сточных вод</t>
  </si>
  <si>
    <t>кВт⋅ч/м3</t>
  </si>
  <si>
    <t xml:space="preserve">воду </t>
  </si>
  <si>
    <t xml:space="preserve">теплоэнергию </t>
  </si>
  <si>
    <t>воду</t>
  </si>
  <si>
    <t>0,82
1,07
0</t>
  </si>
  <si>
    <t>Приложение № 1 
к экспертному заключению 
по делу № 204-13в</t>
  </si>
  <si>
    <t>Приложение № 1 
к экспертному заключению 
по делу № 275-13в</t>
  </si>
  <si>
    <t>муниципального унитарного предприятия «Сибсервис» (Нижнеингашский район, п. Нижняя Пойма, ИНН 2428005222)</t>
  </si>
  <si>
    <t>очистка сточных вод</t>
  </si>
  <si>
    <t>4.2.</t>
  </si>
  <si>
    <t>Приложение № 4 
к экспертному заключению 
по делу № 275-13в</t>
  </si>
  <si>
    <t>Приложение № 4
к экспертному заключению 
по делу № 204-13в</t>
  </si>
  <si>
    <t>Приложение № 3 
к экспертному заключению 
по делу № 275-13в</t>
  </si>
  <si>
    <t>Приложение № 3 
к экспертному заключению 
по делу № 204-13в</t>
  </si>
  <si>
    <t>Приложение № 2 
к экспертному заключению 
по делу № 275-13в</t>
  </si>
  <si>
    <t>Приложение № 2 
к экспертному заключению 
по делу № 204-13в</t>
  </si>
  <si>
    <t>Приложение № 7
к экспертному заключению 
по делу № 204-13в</t>
  </si>
  <si>
    <t>Приложение № 7
к экспертному заключению 
по делу № 275-13в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</si>
</sst>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51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vertical="center" wrapText="1"/>
    </xf>
    <xf numFmtId="0" fontId="5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7" fillId="0" borderId="0" xfId="61" applyFont="1">
      <alignment/>
      <protection/>
    </xf>
    <xf numFmtId="0" fontId="7" fillId="0" borderId="0" xfId="61" applyFont="1" applyAlignment="1">
      <alignment horizontal="center"/>
      <protection/>
    </xf>
    <xf numFmtId="0" fontId="5" fillId="0" borderId="0" xfId="61" applyFont="1" applyAlignment="1">
      <alignment horizontal="right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left" vertical="center" wrapText="1"/>
      <protection/>
    </xf>
    <xf numFmtId="0" fontId="1" fillId="32" borderId="10" xfId="53" applyFont="1" applyFill="1" applyBorder="1" applyAlignment="1">
      <alignment horizontal="left" vertical="center" wrapText="1"/>
      <protection/>
    </xf>
    <xf numFmtId="0" fontId="1" fillId="0" borderId="10" xfId="53" applyNumberFormat="1" applyFont="1" applyBorder="1" applyAlignment="1">
      <alignment horizontal="center" vertical="center" wrapText="1"/>
      <protection/>
    </xf>
    <xf numFmtId="0" fontId="5" fillId="0" borderId="0" xfId="60" applyFont="1" applyAlignment="1">
      <alignment wrapText="1"/>
      <protection/>
    </xf>
    <xf numFmtId="0" fontId="7" fillId="0" borderId="0" xfId="60" applyFont="1" applyAlignment="1">
      <alignment wrapText="1"/>
      <protection/>
    </xf>
    <xf numFmtId="0" fontId="7" fillId="0" borderId="0" xfId="60" applyFont="1" applyAlignment="1">
      <alignment horizontal="right" wrapText="1"/>
      <protection/>
    </xf>
    <xf numFmtId="0" fontId="5" fillId="0" borderId="0" xfId="60" applyFont="1" applyAlignment="1">
      <alignment horizont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vertical="center" wrapText="1"/>
      <protection/>
    </xf>
    <xf numFmtId="2" fontId="5" fillId="0" borderId="10" xfId="60" applyNumberFormat="1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wrapText="1"/>
      <protection/>
    </xf>
    <xf numFmtId="0" fontId="5" fillId="0" borderId="10" xfId="60" applyFont="1" applyBorder="1" applyAlignment="1">
      <alignment wrapText="1"/>
      <protection/>
    </xf>
    <xf numFmtId="0" fontId="0" fillId="0" borderId="0" xfId="58" applyAlignment="1">
      <alignment wrapText="1"/>
      <protection/>
    </xf>
    <xf numFmtId="0" fontId="7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7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5" fillId="0" borderId="10" xfId="58" applyFont="1" applyBorder="1" applyAlignment="1">
      <alignment vertical="center" wrapText="1"/>
      <protection/>
    </xf>
    <xf numFmtId="2" fontId="5" fillId="0" borderId="10" xfId="58" applyNumberFormat="1" applyFont="1" applyBorder="1" applyAlignment="1">
      <alignment horizontal="center" vertical="center" wrapText="1"/>
      <protection/>
    </xf>
    <xf numFmtId="1" fontId="1" fillId="0" borderId="10" xfId="58" applyNumberFormat="1" applyFont="1" applyBorder="1" applyAlignment="1">
      <alignment horizontal="center" vertical="center" wrapText="1"/>
      <protection/>
    </xf>
    <xf numFmtId="0" fontId="1" fillId="0" borderId="10" xfId="58" applyFont="1" applyBorder="1" applyAlignment="1">
      <alignment horizontal="center" vertical="center" wrapText="1"/>
      <protection/>
    </xf>
    <xf numFmtId="0" fontId="10" fillId="0" borderId="0" xfId="58" applyFont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58" applyFont="1" applyBorder="1">
      <alignment/>
      <protection/>
    </xf>
    <xf numFmtId="0" fontId="6" fillId="0" borderId="0" xfId="58" applyFont="1" applyBorder="1" applyAlignment="1">
      <alignment wrapText="1"/>
      <protection/>
    </xf>
    <xf numFmtId="0" fontId="7" fillId="0" borderId="10" xfId="58" applyFont="1" applyBorder="1" applyAlignment="1">
      <alignment horizontal="center" vertical="center" wrapText="1"/>
      <protection/>
    </xf>
    <xf numFmtId="0" fontId="7" fillId="0" borderId="10" xfId="58" applyFont="1" applyBorder="1" applyAlignment="1">
      <alignment vertical="center" wrapText="1"/>
      <protection/>
    </xf>
    <xf numFmtId="0" fontId="1" fillId="0" borderId="10" xfId="53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2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7" fillId="0" borderId="0" xfId="61" applyFont="1" applyFill="1" applyAlignme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5" fillId="33" borderId="10" xfId="53" applyFont="1" applyFill="1" applyBorder="1" applyAlignment="1">
      <alignment horizontal="justify" vertical="top" wrapText="1"/>
      <protection/>
    </xf>
    <xf numFmtId="49" fontId="49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2" fontId="7" fillId="0" borderId="10" xfId="58" applyNumberFormat="1" applyFont="1" applyBorder="1" applyAlignment="1">
      <alignment horizontal="center" vertical="center" wrapText="1"/>
      <protection/>
    </xf>
    <xf numFmtId="0" fontId="15" fillId="33" borderId="10" xfId="53" applyFont="1" applyFill="1" applyBorder="1" applyAlignment="1">
      <alignment horizontal="left" vertical="center" wrapText="1"/>
      <protection/>
    </xf>
    <xf numFmtId="0" fontId="15" fillId="33" borderId="10" xfId="53" applyFont="1" applyFill="1" applyBorder="1" applyAlignment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2" fontId="5" fillId="0" borderId="10" xfId="58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 wrapText="1"/>
      <protection/>
    </xf>
    <xf numFmtId="2" fontId="1" fillId="0" borderId="12" xfId="53" applyNumberFormat="1" applyFont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0" xfId="0" applyFont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7" fillId="0" borderId="0" xfId="61" applyFont="1" applyFill="1" applyAlignment="1">
      <alignment horizontal="left" vertical="center" wrapText="1"/>
      <protection/>
    </xf>
    <xf numFmtId="0" fontId="7" fillId="0" borderId="0" xfId="61" applyFont="1" applyAlignment="1">
      <alignment horizontal="center" vertical="center" wrapText="1"/>
      <protection/>
    </xf>
    <xf numFmtId="0" fontId="7" fillId="0" borderId="0" xfId="61" applyFont="1" applyAlignment="1">
      <alignment horizont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0" xfId="58" applyFont="1" applyAlignment="1">
      <alignment horizontal="left" wrapText="1"/>
      <protection/>
    </xf>
    <xf numFmtId="0" fontId="7" fillId="0" borderId="0" xfId="58" applyFont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 wrapText="1"/>
      <protection/>
    </xf>
    <xf numFmtId="0" fontId="7" fillId="0" borderId="0" xfId="60" applyFont="1" applyAlignment="1">
      <alignment horizontal="left" wrapText="1"/>
      <protection/>
    </xf>
    <xf numFmtId="0" fontId="7" fillId="0" borderId="0" xfId="60" applyFont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 wrapText="1"/>
      <protection/>
    </xf>
    <xf numFmtId="0" fontId="5" fillId="0" borderId="14" xfId="60" applyFont="1" applyBorder="1" applyAlignment="1">
      <alignment horizontal="center" vertical="center" wrapText="1"/>
      <protection/>
    </xf>
    <xf numFmtId="0" fontId="7" fillId="0" borderId="15" xfId="58" applyFont="1" applyBorder="1" applyAlignment="1">
      <alignment horizontal="center" vertical="center" wrapText="1"/>
      <protection/>
    </xf>
    <xf numFmtId="0" fontId="7" fillId="0" borderId="16" xfId="58" applyFont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justify" vertical="center" wrapText="1"/>
      <protection/>
    </xf>
    <xf numFmtId="0" fontId="7" fillId="0" borderId="0" xfId="58" applyFont="1" applyBorder="1" applyAlignment="1">
      <alignment horizontal="left" vertical="center" wrapText="1"/>
      <protection/>
    </xf>
    <xf numFmtId="0" fontId="7" fillId="0" borderId="0" xfId="58" applyFont="1" applyBorder="1" applyAlignment="1">
      <alignment horizontal="left" vertical="center"/>
      <protection/>
    </xf>
    <xf numFmtId="0" fontId="7" fillId="0" borderId="0" xfId="58" applyFont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7" fillId="0" borderId="0" xfId="58" applyFont="1" applyFill="1" applyBorder="1" applyAlignment="1">
      <alignment horizontal="center" wrapText="1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7" fillId="0" borderId="12" xfId="58" applyFont="1" applyBorder="1" applyAlignment="1">
      <alignment horizontal="center" vertical="center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 3 2" xfId="57"/>
    <cellStyle name="Обычный_г. Сосновоборск, ООО СтройКом" xfId="58"/>
    <cellStyle name="Обычный_Ппроизводственная программа ДЛЯ НАС" xfId="59"/>
    <cellStyle name="Обычный_Экспертное заключение ОАО Красноярская ТЭЦ-1 Водоотведение (приложения 1-7)" xfId="60"/>
    <cellStyle name="Обычный_Экспертное заключение ООО Типтур Водоотведение (приложения 1-7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D34" sqref="D34"/>
    </sheetView>
  </sheetViews>
  <sheetFormatPr defaultColWidth="39.8515625" defaultRowHeight="12.75"/>
  <cols>
    <col min="1" max="1" width="7.28125" style="75" customWidth="1"/>
    <col min="2" max="2" width="33.57421875" style="68" customWidth="1"/>
    <col min="3" max="3" width="13.8515625" style="68" customWidth="1"/>
    <col min="4" max="4" width="14.421875" style="68" customWidth="1"/>
    <col min="5" max="5" width="15.00390625" style="68" customWidth="1"/>
    <col min="6" max="16384" width="39.8515625" style="68" customWidth="1"/>
  </cols>
  <sheetData>
    <row r="1" spans="1:5" ht="64.5" customHeight="1">
      <c r="A1" s="10"/>
      <c r="B1" s="9"/>
      <c r="C1" s="88" t="s">
        <v>150</v>
      </c>
      <c r="D1" s="88"/>
      <c r="E1" s="88"/>
    </row>
    <row r="2" spans="1:6" ht="42.75" customHeight="1">
      <c r="A2" s="89" t="s">
        <v>136</v>
      </c>
      <c r="B2" s="89"/>
      <c r="C2" s="89"/>
      <c r="D2" s="89"/>
      <c r="E2" s="89"/>
      <c r="F2" s="48"/>
    </row>
    <row r="3" spans="1:8" ht="41.25" customHeight="1">
      <c r="A3" s="90" t="s">
        <v>152</v>
      </c>
      <c r="B3" s="90"/>
      <c r="C3" s="90"/>
      <c r="D3" s="90"/>
      <c r="E3" s="90"/>
      <c r="F3" s="7"/>
      <c r="G3" s="7"/>
      <c r="H3" s="7"/>
    </row>
    <row r="4" ht="18.75">
      <c r="C4" s="76"/>
    </row>
    <row r="5" spans="1:5" ht="15" customHeight="1">
      <c r="A5" s="91" t="s">
        <v>18</v>
      </c>
      <c r="B5" s="91" t="s">
        <v>23</v>
      </c>
      <c r="C5" s="91" t="s">
        <v>24</v>
      </c>
      <c r="D5" s="94" t="s">
        <v>61</v>
      </c>
      <c r="E5" s="95"/>
    </row>
    <row r="6" spans="1:5" ht="18" customHeight="1">
      <c r="A6" s="92"/>
      <c r="B6" s="92"/>
      <c r="C6" s="92"/>
      <c r="D6" s="91" t="s">
        <v>30</v>
      </c>
      <c r="E6" s="91" t="s">
        <v>31</v>
      </c>
    </row>
    <row r="7" spans="1:5" ht="18" customHeight="1">
      <c r="A7" s="93"/>
      <c r="B7" s="93"/>
      <c r="C7" s="93"/>
      <c r="D7" s="93"/>
      <c r="E7" s="93"/>
    </row>
    <row r="8" spans="1:5" ht="15.7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31.5">
      <c r="A9" s="69">
        <v>1</v>
      </c>
      <c r="B9" s="64" t="s">
        <v>32</v>
      </c>
      <c r="C9" s="69" t="s">
        <v>37</v>
      </c>
      <c r="D9" s="69">
        <v>4.82</v>
      </c>
      <c r="E9" s="69">
        <v>28.72</v>
      </c>
    </row>
    <row r="10" spans="1:5" ht="47.25">
      <c r="A10" s="69">
        <v>2</v>
      </c>
      <c r="B10" s="64" t="s">
        <v>33</v>
      </c>
      <c r="C10" s="69" t="s">
        <v>38</v>
      </c>
      <c r="D10" s="69">
        <v>3</v>
      </c>
      <c r="E10" s="69">
        <f>D10</f>
        <v>3</v>
      </c>
    </row>
    <row r="11" spans="1:5" ht="31.5">
      <c r="A11" s="69">
        <v>3</v>
      </c>
      <c r="B11" s="64" t="s">
        <v>34</v>
      </c>
      <c r="C11" s="69" t="s">
        <v>38</v>
      </c>
      <c r="D11" s="69">
        <v>0</v>
      </c>
      <c r="E11" s="69">
        <v>0</v>
      </c>
    </row>
    <row r="12" spans="1:5" ht="47.25">
      <c r="A12" s="69">
        <v>4</v>
      </c>
      <c r="B12" s="64" t="s">
        <v>131</v>
      </c>
      <c r="C12" s="69" t="s">
        <v>38</v>
      </c>
      <c r="D12" s="69">
        <v>0</v>
      </c>
      <c r="E12" s="69">
        <v>0</v>
      </c>
    </row>
    <row r="13" spans="1:5" ht="33" customHeight="1">
      <c r="A13" s="69">
        <v>5</v>
      </c>
      <c r="B13" s="64" t="s">
        <v>35</v>
      </c>
      <c r="C13" s="69" t="s">
        <v>127</v>
      </c>
      <c r="D13" s="69">
        <v>1.68</v>
      </c>
      <c r="E13" s="69">
        <v>1.68</v>
      </c>
    </row>
    <row r="14" spans="1:5" ht="16.5" customHeight="1">
      <c r="A14" s="69">
        <v>6</v>
      </c>
      <c r="B14" s="64" t="s">
        <v>36</v>
      </c>
      <c r="C14" s="69" t="s">
        <v>127</v>
      </c>
      <c r="D14" s="70">
        <f>D15/365</f>
        <v>0.6083287671232875</v>
      </c>
      <c r="E14" s="70">
        <f>D14</f>
        <v>0.6083287671232875</v>
      </c>
    </row>
    <row r="15" spans="1:5" ht="48" customHeight="1">
      <c r="A15" s="69">
        <v>7</v>
      </c>
      <c r="B15" s="64" t="s">
        <v>107</v>
      </c>
      <c r="C15" s="69" t="s">
        <v>25</v>
      </c>
      <c r="D15" s="70">
        <f>D20-D19</f>
        <v>222.03999999999996</v>
      </c>
      <c r="E15" s="69">
        <f>D15</f>
        <v>222.03999999999996</v>
      </c>
    </row>
    <row r="16" spans="1:5" ht="22.5" customHeight="1">
      <c r="A16" s="69" t="s">
        <v>9</v>
      </c>
      <c r="B16" s="78" t="s">
        <v>108</v>
      </c>
      <c r="C16" s="69" t="s">
        <v>25</v>
      </c>
      <c r="D16" s="69">
        <v>0</v>
      </c>
      <c r="E16" s="69">
        <v>0</v>
      </c>
    </row>
    <row r="17" spans="1:5" ht="19.5" customHeight="1">
      <c r="A17" s="69" t="s">
        <v>10</v>
      </c>
      <c r="B17" s="79" t="s">
        <v>109</v>
      </c>
      <c r="C17" s="69" t="s">
        <v>25</v>
      </c>
      <c r="D17" s="70">
        <f>D20</f>
        <v>225.31999999999996</v>
      </c>
      <c r="E17" s="69">
        <f>E15</f>
        <v>222.03999999999996</v>
      </c>
    </row>
    <row r="18" spans="1:5" ht="33.75" customHeight="1">
      <c r="A18" s="69">
        <v>8</v>
      </c>
      <c r="B18" s="54" t="s">
        <v>100</v>
      </c>
      <c r="C18" s="69" t="s">
        <v>25</v>
      </c>
      <c r="D18" s="69">
        <v>0</v>
      </c>
      <c r="E18" s="69">
        <v>0</v>
      </c>
    </row>
    <row r="19" spans="1:5" ht="39" customHeight="1">
      <c r="A19" s="69">
        <v>9</v>
      </c>
      <c r="B19" s="54" t="s">
        <v>110</v>
      </c>
      <c r="C19" s="69" t="s">
        <v>25</v>
      </c>
      <c r="D19" s="70">
        <v>3.28</v>
      </c>
      <c r="E19" s="70">
        <v>3.28</v>
      </c>
    </row>
    <row r="20" spans="1:5" ht="31.5">
      <c r="A20" s="69">
        <v>10</v>
      </c>
      <c r="B20" s="64" t="s">
        <v>113</v>
      </c>
      <c r="C20" s="69" t="s">
        <v>25</v>
      </c>
      <c r="D20" s="70">
        <f>D22</f>
        <v>225.31999999999996</v>
      </c>
      <c r="E20" s="70">
        <f>E17</f>
        <v>222.03999999999996</v>
      </c>
    </row>
    <row r="21" spans="1:5" ht="15.75">
      <c r="A21" s="69" t="s">
        <v>89</v>
      </c>
      <c r="B21" s="73" t="s">
        <v>111</v>
      </c>
      <c r="C21" s="69" t="s">
        <v>25</v>
      </c>
      <c r="D21" s="70">
        <v>0</v>
      </c>
      <c r="E21" s="70">
        <v>0</v>
      </c>
    </row>
    <row r="22" spans="1:5" ht="15.75">
      <c r="A22" s="69" t="s">
        <v>90</v>
      </c>
      <c r="B22" s="73" t="s">
        <v>112</v>
      </c>
      <c r="C22" s="69" t="s">
        <v>25</v>
      </c>
      <c r="D22" s="70">
        <f>D23+D24+D25</f>
        <v>225.31999999999996</v>
      </c>
      <c r="E22" s="70">
        <f>E20</f>
        <v>222.03999999999996</v>
      </c>
    </row>
    <row r="23" spans="1:5" ht="34.5" customHeight="1">
      <c r="A23" s="69">
        <v>11</v>
      </c>
      <c r="B23" s="73" t="s">
        <v>114</v>
      </c>
      <c r="C23" s="69" t="s">
        <v>25</v>
      </c>
      <c r="D23" s="70">
        <v>9.1</v>
      </c>
      <c r="E23" s="70">
        <v>0</v>
      </c>
    </row>
    <row r="24" spans="1:5" ht="31.5">
      <c r="A24" s="69">
        <v>12</v>
      </c>
      <c r="B24" s="64" t="s">
        <v>26</v>
      </c>
      <c r="C24" s="69" t="s">
        <v>25</v>
      </c>
      <c r="D24" s="70">
        <v>26</v>
      </c>
      <c r="E24" s="70">
        <v>0</v>
      </c>
    </row>
    <row r="25" spans="1:5" ht="19.5" customHeight="1">
      <c r="A25" s="69">
        <v>13</v>
      </c>
      <c r="B25" s="54" t="s">
        <v>115</v>
      </c>
      <c r="C25" s="69" t="s">
        <v>25</v>
      </c>
      <c r="D25" s="70">
        <f>D26+D29+D31</f>
        <v>190.21999999999997</v>
      </c>
      <c r="E25" s="70">
        <f>E26+E29+E31</f>
        <v>182.01</v>
      </c>
    </row>
    <row r="26" spans="1:5" ht="15.75">
      <c r="A26" s="69" t="s">
        <v>94</v>
      </c>
      <c r="B26" s="54" t="s">
        <v>65</v>
      </c>
      <c r="C26" s="69" t="s">
        <v>25</v>
      </c>
      <c r="D26" s="70">
        <v>158.7</v>
      </c>
      <c r="E26" s="70">
        <f>D26</f>
        <v>158.7</v>
      </c>
    </row>
    <row r="27" spans="1:6" ht="15.75">
      <c r="A27" s="70" t="s">
        <v>116</v>
      </c>
      <c r="B27" s="54" t="s">
        <v>71</v>
      </c>
      <c r="C27" s="69" t="s">
        <v>25</v>
      </c>
      <c r="D27" s="70">
        <v>0</v>
      </c>
      <c r="E27" s="70">
        <v>0</v>
      </c>
      <c r="F27" s="86"/>
    </row>
    <row r="28" spans="1:5" ht="15.75">
      <c r="A28" s="69" t="s">
        <v>95</v>
      </c>
      <c r="B28" s="54" t="s">
        <v>27</v>
      </c>
      <c r="C28" s="69" t="s">
        <v>25</v>
      </c>
      <c r="D28" s="70">
        <v>0</v>
      </c>
      <c r="E28" s="70">
        <v>0</v>
      </c>
    </row>
    <row r="29" spans="1:5" ht="17.25" customHeight="1">
      <c r="A29" s="69" t="s">
        <v>96</v>
      </c>
      <c r="B29" s="54" t="s">
        <v>66</v>
      </c>
      <c r="C29" s="69" t="s">
        <v>25</v>
      </c>
      <c r="D29" s="70">
        <v>28.54</v>
      </c>
      <c r="E29" s="70">
        <v>18</v>
      </c>
    </row>
    <row r="30" spans="1:5" ht="15.75">
      <c r="A30" s="69" t="s">
        <v>117</v>
      </c>
      <c r="B30" s="54" t="s">
        <v>71</v>
      </c>
      <c r="C30" s="69" t="s">
        <v>25</v>
      </c>
      <c r="D30" s="70">
        <v>100</v>
      </c>
      <c r="E30" s="70">
        <v>100</v>
      </c>
    </row>
    <row r="31" spans="1:5" ht="15.75">
      <c r="A31" s="69" t="s">
        <v>97</v>
      </c>
      <c r="B31" s="54" t="s">
        <v>67</v>
      </c>
      <c r="C31" s="69" t="s">
        <v>25</v>
      </c>
      <c r="D31" s="70">
        <v>2.98</v>
      </c>
      <c r="E31" s="70">
        <v>5.31</v>
      </c>
    </row>
    <row r="32" spans="1:5" ht="15.75">
      <c r="A32" s="69" t="s">
        <v>118</v>
      </c>
      <c r="B32" s="54" t="s">
        <v>71</v>
      </c>
      <c r="C32" s="69" t="s">
        <v>25</v>
      </c>
      <c r="D32" s="70">
        <v>0</v>
      </c>
      <c r="E32" s="70">
        <v>11.3</v>
      </c>
    </row>
    <row r="33" spans="1:5" ht="15.75">
      <c r="A33" s="69">
        <v>14</v>
      </c>
      <c r="B33" s="65" t="s">
        <v>28</v>
      </c>
      <c r="C33" s="71" t="s">
        <v>29</v>
      </c>
      <c r="D33" s="2">
        <v>143.11</v>
      </c>
      <c r="E33" s="2">
        <v>185.75</v>
      </c>
    </row>
    <row r="34" spans="1:5" ht="60">
      <c r="A34" s="69">
        <v>15</v>
      </c>
      <c r="B34" s="65" t="s">
        <v>93</v>
      </c>
      <c r="C34" s="71"/>
      <c r="D34" s="70"/>
      <c r="E34" s="70"/>
    </row>
    <row r="35" spans="1:5" ht="15" customHeight="1">
      <c r="A35" s="69" t="s">
        <v>119</v>
      </c>
      <c r="B35" s="65" t="s">
        <v>104</v>
      </c>
      <c r="C35" s="81" t="s">
        <v>145</v>
      </c>
      <c r="D35" s="70" t="s">
        <v>149</v>
      </c>
      <c r="E35" s="70" t="str">
        <f>D35</f>
        <v>0,82
1,07
0</v>
      </c>
    </row>
    <row r="36" spans="1:5" ht="15.75" customHeight="1">
      <c r="A36" s="69" t="s">
        <v>101</v>
      </c>
      <c r="B36" s="65" t="s">
        <v>58</v>
      </c>
      <c r="C36" s="81" t="s">
        <v>145</v>
      </c>
      <c r="D36" s="70">
        <v>1.07</v>
      </c>
      <c r="E36" s="70">
        <f>D36</f>
        <v>1.07</v>
      </c>
    </row>
    <row r="37" spans="1:5" ht="31.5">
      <c r="A37" s="69">
        <v>16</v>
      </c>
      <c r="B37" s="65" t="s">
        <v>92</v>
      </c>
      <c r="C37" s="71" t="s">
        <v>60</v>
      </c>
      <c r="D37" s="69">
        <v>0</v>
      </c>
      <c r="E37" s="69">
        <v>0</v>
      </c>
    </row>
    <row r="38" spans="1:5" ht="15.75">
      <c r="A38" s="33">
        <v>17</v>
      </c>
      <c r="B38" s="34" t="s">
        <v>47</v>
      </c>
      <c r="C38" s="33" t="s">
        <v>41</v>
      </c>
      <c r="D38" s="69">
        <v>105.6</v>
      </c>
      <c r="E38" s="69">
        <v>105.6</v>
      </c>
    </row>
    <row r="39" spans="1:5" ht="31.5">
      <c r="A39" s="69">
        <v>18</v>
      </c>
      <c r="B39" s="54" t="s">
        <v>72</v>
      </c>
      <c r="C39" s="54"/>
      <c r="D39" s="69"/>
      <c r="E39" s="69"/>
    </row>
    <row r="40" spans="1:5" ht="15.75">
      <c r="A40" s="69" t="s">
        <v>120</v>
      </c>
      <c r="B40" s="54" t="s">
        <v>70</v>
      </c>
      <c r="C40" s="69" t="s">
        <v>41</v>
      </c>
      <c r="D40" s="69">
        <v>107.3</v>
      </c>
      <c r="E40" s="69">
        <v>107.3</v>
      </c>
    </row>
    <row r="41" spans="1:5" ht="15.75">
      <c r="A41" s="69" t="s">
        <v>121</v>
      </c>
      <c r="B41" s="54" t="s">
        <v>147</v>
      </c>
      <c r="C41" s="69" t="s">
        <v>41</v>
      </c>
      <c r="D41" s="69">
        <v>104.6</v>
      </c>
      <c r="E41" s="69">
        <v>104.6</v>
      </c>
    </row>
    <row r="42" spans="1:5" ht="15.75">
      <c r="A42" s="69" t="s">
        <v>122</v>
      </c>
      <c r="B42" s="54" t="s">
        <v>146</v>
      </c>
      <c r="C42" s="69" t="s">
        <v>41</v>
      </c>
      <c r="D42" s="69">
        <v>105.4</v>
      </c>
      <c r="E42" s="69">
        <v>105.4</v>
      </c>
    </row>
  </sheetData>
  <sheetProtection/>
  <mergeCells count="9">
    <mergeCell ref="C1:E1"/>
    <mergeCell ref="A2:E2"/>
    <mergeCell ref="A3:E3"/>
    <mergeCell ref="A5:A7"/>
    <mergeCell ref="B5:B7"/>
    <mergeCell ref="C5:C7"/>
    <mergeCell ref="D5:E5"/>
    <mergeCell ref="D6:D7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"/>
  <sheetViews>
    <sheetView view="pageLayout" workbookViewId="0" topLeftCell="A1">
      <selection activeCell="H4" sqref="H4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19" t="s">
        <v>162</v>
      </c>
      <c r="E1" s="120"/>
    </row>
    <row r="2" ht="15.75" customHeight="1"/>
    <row r="3" spans="1:7" ht="18" customHeight="1">
      <c r="A3" s="121" t="s">
        <v>130</v>
      </c>
      <c r="B3" s="121"/>
      <c r="C3" s="121"/>
      <c r="D3" s="121"/>
      <c r="E3" s="121"/>
      <c r="F3" s="122"/>
      <c r="G3" s="122"/>
    </row>
    <row r="4" spans="1:5" ht="39" customHeight="1">
      <c r="A4" s="123" t="str">
        <f>'7-вс'!A4:E4</f>
        <v>муниципального унитарного предприятия «Сибсервис» (Нижнеингашский район, п. Нижняя Пойма, ИНН 2428005222)</v>
      </c>
      <c r="B4" s="123"/>
      <c r="C4" s="123"/>
      <c r="D4" s="123"/>
      <c r="E4" s="123"/>
    </row>
    <row r="6" spans="1:5" s="50" customFormat="1" ht="23.25" customHeight="1">
      <c r="A6" s="124" t="s">
        <v>18</v>
      </c>
      <c r="B6" s="124" t="s">
        <v>48</v>
      </c>
      <c r="C6" s="124" t="s">
        <v>24</v>
      </c>
      <c r="D6" s="116" t="s">
        <v>49</v>
      </c>
      <c r="E6" s="117"/>
    </row>
    <row r="7" spans="1:5" s="50" customFormat="1" ht="74.25" customHeight="1">
      <c r="A7" s="125"/>
      <c r="B7" s="125"/>
      <c r="C7" s="125"/>
      <c r="D7" s="51" t="s">
        <v>103</v>
      </c>
      <c r="E7" s="51" t="s">
        <v>99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129</v>
      </c>
      <c r="C9" s="51"/>
      <c r="D9" s="116"/>
      <c r="E9" s="117"/>
    </row>
    <row r="10" spans="1:5" s="50" customFormat="1" ht="55.5" customHeight="1">
      <c r="A10" s="51" t="s">
        <v>2</v>
      </c>
      <c r="B10" s="52" t="s">
        <v>50</v>
      </c>
      <c r="C10" s="51" t="s">
        <v>51</v>
      </c>
      <c r="D10" s="77">
        <v>38.66</v>
      </c>
      <c r="E10" s="51">
        <v>40.74</v>
      </c>
    </row>
    <row r="11" spans="1:5" ht="57" customHeight="1">
      <c r="A11" s="51" t="s">
        <v>3</v>
      </c>
      <c r="B11" s="52" t="s">
        <v>69</v>
      </c>
      <c r="C11" s="51" t="s">
        <v>51</v>
      </c>
      <c r="D11" s="77">
        <v>45.62</v>
      </c>
      <c r="E11" s="77">
        <v>48.07</v>
      </c>
    </row>
  </sheetData>
  <sheetProtection/>
  <mergeCells count="9">
    <mergeCell ref="D6:E6"/>
    <mergeCell ref="D9:E9"/>
    <mergeCell ref="D1:E1"/>
    <mergeCell ref="A3:E3"/>
    <mergeCell ref="F3:G3"/>
    <mergeCell ref="A4:E4"/>
    <mergeCell ref="A6:A7"/>
    <mergeCell ref="B6:B7"/>
    <mergeCell ref="C6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Layout" workbookViewId="0" topLeftCell="A1">
      <selection activeCell="F14" sqref="F14"/>
    </sheetView>
  </sheetViews>
  <sheetFormatPr defaultColWidth="39.8515625" defaultRowHeight="12.75"/>
  <cols>
    <col min="1" max="1" width="8.7109375" style="55" customWidth="1"/>
    <col min="2" max="2" width="32.7109375" style="55" customWidth="1"/>
    <col min="3" max="3" width="13.28125" style="55" customWidth="1"/>
    <col min="4" max="4" width="14.28125" style="55" customWidth="1"/>
    <col min="5" max="5" width="14.421875" style="55" customWidth="1"/>
    <col min="6" max="16384" width="39.8515625" style="55" customWidth="1"/>
  </cols>
  <sheetData>
    <row r="1" spans="1:5" ht="56.25" customHeight="1">
      <c r="A1" s="56"/>
      <c r="B1" s="56"/>
      <c r="C1" s="96" t="s">
        <v>151</v>
      </c>
      <c r="D1" s="96"/>
      <c r="E1" s="96"/>
    </row>
    <row r="2" spans="1:5" ht="21.75" customHeight="1">
      <c r="A2" s="97" t="s">
        <v>137</v>
      </c>
      <c r="B2" s="97"/>
      <c r="C2" s="97"/>
      <c r="D2" s="97"/>
      <c r="E2" s="97"/>
    </row>
    <row r="3" spans="1:5" ht="42" customHeight="1">
      <c r="A3" s="97" t="str">
        <f>'1-вс'!A3:E3</f>
        <v>муниципального унитарного предприятия «Сибсервис» (Нижнеингашский район, п. Нижняя Пойма, ИНН 2428005222)</v>
      </c>
      <c r="B3" s="97"/>
      <c r="C3" s="97"/>
      <c r="D3" s="97"/>
      <c r="E3" s="97"/>
    </row>
    <row r="4" ht="18.75">
      <c r="C4" s="11"/>
    </row>
    <row r="5" spans="1:5" ht="15" customHeight="1">
      <c r="A5" s="98" t="s">
        <v>18</v>
      </c>
      <c r="B5" s="98" t="s">
        <v>23</v>
      </c>
      <c r="C5" s="98" t="s">
        <v>24</v>
      </c>
      <c r="D5" s="98" t="s">
        <v>61</v>
      </c>
      <c r="E5" s="98"/>
    </row>
    <row r="6" spans="1:5" ht="18" customHeight="1">
      <c r="A6" s="98"/>
      <c r="B6" s="98"/>
      <c r="C6" s="98"/>
      <c r="D6" s="98" t="s">
        <v>77</v>
      </c>
      <c r="E6" s="98" t="s">
        <v>78</v>
      </c>
    </row>
    <row r="7" spans="1:5" ht="21" customHeight="1">
      <c r="A7" s="98"/>
      <c r="B7" s="98"/>
      <c r="C7" s="98"/>
      <c r="D7" s="98"/>
      <c r="E7" s="98"/>
    </row>
    <row r="8" spans="1:5" ht="15.75">
      <c r="A8" s="57">
        <v>1</v>
      </c>
      <c r="B8" s="57">
        <v>2</v>
      </c>
      <c r="C8" s="57">
        <v>3</v>
      </c>
      <c r="D8" s="57">
        <v>4</v>
      </c>
      <c r="E8" s="57">
        <v>5</v>
      </c>
    </row>
    <row r="9" spans="1:5" ht="31.5">
      <c r="A9" s="57">
        <v>1</v>
      </c>
      <c r="B9" s="62" t="s">
        <v>79</v>
      </c>
      <c r="C9" s="57" t="s">
        <v>37</v>
      </c>
      <c r="D9" s="57">
        <v>4.28</v>
      </c>
      <c r="E9" s="57">
        <v>4.28</v>
      </c>
    </row>
    <row r="10" spans="1:5" ht="31.5">
      <c r="A10" s="57">
        <v>2</v>
      </c>
      <c r="B10" s="62" t="s">
        <v>80</v>
      </c>
      <c r="C10" s="57" t="s">
        <v>38</v>
      </c>
      <c r="D10" s="87">
        <v>3</v>
      </c>
      <c r="E10" s="87">
        <v>3</v>
      </c>
    </row>
    <row r="11" spans="1:5" ht="31.5">
      <c r="A11" s="57">
        <v>3</v>
      </c>
      <c r="B11" s="63" t="s">
        <v>81</v>
      </c>
      <c r="C11" s="5" t="s">
        <v>39</v>
      </c>
      <c r="D11" s="57">
        <v>0.73</v>
      </c>
      <c r="E11" s="83">
        <v>0.73</v>
      </c>
    </row>
    <row r="12" spans="1:5" ht="31.5">
      <c r="A12" s="57">
        <v>4</v>
      </c>
      <c r="B12" s="63" t="s">
        <v>82</v>
      </c>
      <c r="C12" s="57" t="s">
        <v>38</v>
      </c>
      <c r="D12" s="57">
        <v>1</v>
      </c>
      <c r="E12" s="83">
        <v>1</v>
      </c>
    </row>
    <row r="13" spans="1:5" ht="31.5">
      <c r="A13" s="57">
        <v>5</v>
      </c>
      <c r="B13" s="63" t="s">
        <v>133</v>
      </c>
      <c r="C13" s="5" t="s">
        <v>39</v>
      </c>
      <c r="D13" s="57">
        <v>0.73</v>
      </c>
      <c r="E13" s="83">
        <v>0.73</v>
      </c>
    </row>
    <row r="14" spans="1:5" ht="31.5">
      <c r="A14" s="57">
        <v>6</v>
      </c>
      <c r="B14" s="63" t="s">
        <v>83</v>
      </c>
      <c r="C14" s="5" t="s">
        <v>39</v>
      </c>
      <c r="D14" s="59">
        <f>D15/365</f>
        <v>0.37895890410958905</v>
      </c>
      <c r="E14" s="59">
        <f aca="true" t="shared" si="0" ref="E14:E19">D14</f>
        <v>0.37895890410958905</v>
      </c>
    </row>
    <row r="15" spans="1:5" ht="32.25" customHeight="1">
      <c r="A15" s="57">
        <v>7</v>
      </c>
      <c r="B15" s="58" t="s">
        <v>73</v>
      </c>
      <c r="C15" s="57" t="s">
        <v>25</v>
      </c>
      <c r="D15" s="59">
        <f>D16+D17+D18+D19</f>
        <v>138.32</v>
      </c>
      <c r="E15" s="59">
        <f t="shared" si="0"/>
        <v>138.32</v>
      </c>
    </row>
    <row r="16" spans="1:5" ht="20.25" customHeight="1">
      <c r="A16" s="57" t="s">
        <v>9</v>
      </c>
      <c r="B16" s="58" t="s">
        <v>74</v>
      </c>
      <c r="C16" s="57" t="s">
        <v>25</v>
      </c>
      <c r="D16" s="59">
        <v>126.73</v>
      </c>
      <c r="E16" s="59">
        <f t="shared" si="0"/>
        <v>126.73</v>
      </c>
    </row>
    <row r="17" spans="1:5" ht="15.75" customHeight="1">
      <c r="A17" s="57" t="s">
        <v>10</v>
      </c>
      <c r="B17" s="58" t="s">
        <v>75</v>
      </c>
      <c r="C17" s="57" t="s">
        <v>25</v>
      </c>
      <c r="D17" s="59">
        <v>0</v>
      </c>
      <c r="E17" s="59">
        <f t="shared" si="0"/>
        <v>0</v>
      </c>
    </row>
    <row r="18" spans="1:5" ht="17.25" customHeight="1">
      <c r="A18" s="57" t="s">
        <v>85</v>
      </c>
      <c r="B18" s="58" t="s">
        <v>76</v>
      </c>
      <c r="C18" s="57" t="s">
        <v>25</v>
      </c>
      <c r="D18" s="59">
        <v>6.21</v>
      </c>
      <c r="E18" s="59">
        <f t="shared" si="0"/>
        <v>6.21</v>
      </c>
    </row>
    <row r="19" spans="1:5" ht="20.25" customHeight="1">
      <c r="A19" s="57" t="s">
        <v>86</v>
      </c>
      <c r="B19" s="58" t="s">
        <v>126</v>
      </c>
      <c r="C19" s="57" t="s">
        <v>25</v>
      </c>
      <c r="D19" s="59">
        <v>5.38</v>
      </c>
      <c r="E19" s="59">
        <f t="shared" si="0"/>
        <v>5.38</v>
      </c>
    </row>
    <row r="20" spans="1:5" ht="18.75" customHeight="1">
      <c r="A20" s="60" t="s">
        <v>87</v>
      </c>
      <c r="B20" s="58" t="s">
        <v>132</v>
      </c>
      <c r="C20" s="57" t="s">
        <v>25</v>
      </c>
      <c r="D20" s="59">
        <v>0</v>
      </c>
      <c r="E20" s="59">
        <v>0</v>
      </c>
    </row>
    <row r="21" spans="1:5" ht="33.75" customHeight="1">
      <c r="A21" s="60" t="s">
        <v>88</v>
      </c>
      <c r="B21" s="58" t="s">
        <v>84</v>
      </c>
      <c r="C21" s="57" t="s">
        <v>25</v>
      </c>
      <c r="D21" s="59">
        <f>D15</f>
        <v>138.32</v>
      </c>
      <c r="E21" s="59">
        <f>E15</f>
        <v>138.32</v>
      </c>
    </row>
    <row r="22" spans="1:5" ht="33.75" customHeight="1">
      <c r="A22" s="74">
        <v>9</v>
      </c>
      <c r="B22" s="58" t="s">
        <v>123</v>
      </c>
      <c r="C22" s="72" t="s">
        <v>25</v>
      </c>
      <c r="D22" s="59">
        <v>0</v>
      </c>
      <c r="E22" s="59">
        <v>0</v>
      </c>
    </row>
    <row r="23" spans="1:5" ht="33.75" customHeight="1">
      <c r="A23" s="74" t="s">
        <v>125</v>
      </c>
      <c r="B23" s="58" t="s">
        <v>124</v>
      </c>
      <c r="C23" s="72" t="s">
        <v>25</v>
      </c>
      <c r="D23" s="59">
        <v>0</v>
      </c>
      <c r="E23" s="59">
        <v>0</v>
      </c>
    </row>
    <row r="24" spans="1:5" ht="20.25" customHeight="1">
      <c r="A24" s="57">
        <v>11</v>
      </c>
      <c r="B24" s="58" t="s">
        <v>28</v>
      </c>
      <c r="C24" s="57" t="s">
        <v>29</v>
      </c>
      <c r="D24" s="59">
        <v>74.45</v>
      </c>
      <c r="E24" s="59">
        <f>D24</f>
        <v>74.45</v>
      </c>
    </row>
    <row r="25" spans="1:5" ht="59.25">
      <c r="A25" s="57">
        <v>12</v>
      </c>
      <c r="B25" s="58" t="s">
        <v>106</v>
      </c>
      <c r="C25" s="57"/>
      <c r="D25" s="59"/>
      <c r="E25" s="59"/>
    </row>
    <row r="26" spans="1:5" ht="21.75" customHeight="1">
      <c r="A26" s="72" t="s">
        <v>91</v>
      </c>
      <c r="B26" s="58" t="s">
        <v>105</v>
      </c>
      <c r="C26" s="81" t="s">
        <v>145</v>
      </c>
      <c r="D26" s="59">
        <f>D24/D15</f>
        <v>0.5382446500867554</v>
      </c>
      <c r="E26" s="59">
        <f>E24/E15</f>
        <v>0.5382446500867554</v>
      </c>
    </row>
    <row r="27" spans="1:5" ht="36.75" customHeight="1">
      <c r="A27" s="57">
        <v>13</v>
      </c>
      <c r="B27" s="65" t="s">
        <v>92</v>
      </c>
      <c r="C27" s="47" t="s">
        <v>60</v>
      </c>
      <c r="D27" s="59">
        <v>0</v>
      </c>
      <c r="E27" s="57">
        <v>0</v>
      </c>
    </row>
    <row r="28" spans="1:5" ht="15.75">
      <c r="A28" s="57">
        <v>14</v>
      </c>
      <c r="B28" s="34" t="s">
        <v>47</v>
      </c>
      <c r="C28" s="33" t="s">
        <v>41</v>
      </c>
      <c r="D28" s="5">
        <v>105.6</v>
      </c>
      <c r="E28" s="5">
        <v>105.6</v>
      </c>
    </row>
    <row r="29" spans="1:5" ht="31.5">
      <c r="A29" s="57">
        <v>15</v>
      </c>
      <c r="B29" s="54" t="s">
        <v>72</v>
      </c>
      <c r="C29" s="12"/>
      <c r="D29" s="5"/>
      <c r="E29" s="5"/>
    </row>
    <row r="30" spans="1:5" ht="15.75">
      <c r="A30" s="61" t="s">
        <v>119</v>
      </c>
      <c r="B30" s="12" t="s">
        <v>70</v>
      </c>
      <c r="C30" s="5" t="s">
        <v>41</v>
      </c>
      <c r="D30" s="5">
        <v>107.3</v>
      </c>
      <c r="E30" s="5">
        <v>107.3</v>
      </c>
    </row>
    <row r="31" spans="1:5" ht="15.75">
      <c r="A31" s="72" t="s">
        <v>101</v>
      </c>
      <c r="B31" s="54" t="s">
        <v>147</v>
      </c>
      <c r="C31" s="5" t="s">
        <v>41</v>
      </c>
      <c r="D31" s="5">
        <v>104.6</v>
      </c>
      <c r="E31" s="5">
        <v>104.6</v>
      </c>
    </row>
    <row r="32" spans="1:5" ht="15.75">
      <c r="A32" s="72" t="s">
        <v>102</v>
      </c>
      <c r="B32" s="54" t="s">
        <v>148</v>
      </c>
      <c r="C32" s="5" t="s">
        <v>41</v>
      </c>
      <c r="D32" s="5">
        <v>105.4</v>
      </c>
      <c r="E32" s="5">
        <v>105.4</v>
      </c>
    </row>
  </sheetData>
  <sheetProtection/>
  <mergeCells count="9">
    <mergeCell ref="C1:E1"/>
    <mergeCell ref="A2:E2"/>
    <mergeCell ref="A5:A7"/>
    <mergeCell ref="B5:B7"/>
    <mergeCell ref="C5:C7"/>
    <mergeCell ref="D5:E5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F5" sqref="F5:G5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5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6"/>
      <c r="B2" s="66"/>
      <c r="C2" s="99" t="s">
        <v>160</v>
      </c>
      <c r="D2" s="99"/>
      <c r="E2" s="99"/>
    </row>
    <row r="3" spans="1:4" ht="18.75">
      <c r="A3" s="15"/>
      <c r="B3" s="15"/>
      <c r="C3" s="16"/>
      <c r="D3" s="16"/>
    </row>
    <row r="4" spans="1:7" ht="19.5" customHeight="1">
      <c r="A4" s="100" t="s">
        <v>138</v>
      </c>
      <c r="B4" s="100"/>
      <c r="C4" s="100"/>
      <c r="D4" s="100"/>
      <c r="E4" s="100"/>
      <c r="G4" s="48"/>
    </row>
    <row r="5" spans="1:5" ht="58.5" customHeight="1">
      <c r="A5" s="101" t="str">
        <f>'1-во'!A3:E3</f>
        <v>муниципального унитарного предприятия «Сибсервис» (Нижнеингашский район, п. Нижняя Пойма, ИНН 2428005222)</v>
      </c>
      <c r="B5" s="101"/>
      <c r="C5" s="101"/>
      <c r="D5" s="101"/>
      <c r="E5" s="101"/>
    </row>
    <row r="6" ht="16.5" customHeight="1">
      <c r="E6" s="17" t="s">
        <v>17</v>
      </c>
    </row>
    <row r="7" spans="1:5" ht="17.25" customHeight="1">
      <c r="A7" s="102" t="s">
        <v>18</v>
      </c>
      <c r="B7" s="102" t="s">
        <v>0</v>
      </c>
      <c r="C7" s="102" t="s">
        <v>61</v>
      </c>
      <c r="D7" s="102"/>
      <c r="E7" s="102"/>
    </row>
    <row r="8" spans="1:5" ht="67.5" customHeight="1">
      <c r="A8" s="102"/>
      <c r="B8" s="102"/>
      <c r="C8" s="18" t="s">
        <v>52</v>
      </c>
      <c r="D8" s="18" t="s">
        <v>15</v>
      </c>
      <c r="E8" s="19" t="s">
        <v>16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85">
        <v>5248.57</v>
      </c>
      <c r="D10" s="85">
        <f>C10</f>
        <v>5248.57</v>
      </c>
      <c r="E10" s="85">
        <v>0</v>
      </c>
    </row>
    <row r="11" spans="1:5" ht="15.75">
      <c r="A11" s="24">
        <v>2</v>
      </c>
      <c r="B11" s="23" t="s">
        <v>5</v>
      </c>
      <c r="C11" s="84">
        <v>2729</v>
      </c>
      <c r="D11" s="85">
        <f aca="true" t="shared" si="0" ref="D11:D17">C11</f>
        <v>2729</v>
      </c>
      <c r="E11" s="85">
        <v>0</v>
      </c>
    </row>
    <row r="12" spans="1:5" ht="16.5" customHeight="1">
      <c r="A12" s="24">
        <v>3</v>
      </c>
      <c r="B12" s="23" t="s">
        <v>53</v>
      </c>
      <c r="C12" s="84">
        <v>961.19</v>
      </c>
      <c r="D12" s="85">
        <f t="shared" si="0"/>
        <v>961.19</v>
      </c>
      <c r="E12" s="85">
        <v>0</v>
      </c>
    </row>
    <row r="13" spans="1:5" ht="31.5">
      <c r="A13" s="24">
        <v>4</v>
      </c>
      <c r="B13" s="22" t="s">
        <v>7</v>
      </c>
      <c r="C13" s="84">
        <v>0</v>
      </c>
      <c r="D13" s="85">
        <f t="shared" si="0"/>
        <v>0</v>
      </c>
      <c r="E13" s="85">
        <v>0</v>
      </c>
    </row>
    <row r="14" spans="1:5" ht="47.25">
      <c r="A14" s="24">
        <v>5</v>
      </c>
      <c r="B14" s="22" t="s">
        <v>54</v>
      </c>
      <c r="C14" s="84">
        <v>0</v>
      </c>
      <c r="D14" s="85">
        <f t="shared" si="0"/>
        <v>0</v>
      </c>
      <c r="E14" s="85">
        <v>0</v>
      </c>
    </row>
    <row r="15" spans="1:5" ht="47.25">
      <c r="A15" s="24">
        <v>6</v>
      </c>
      <c r="B15" s="22" t="s">
        <v>62</v>
      </c>
      <c r="C15" s="84">
        <v>0</v>
      </c>
      <c r="D15" s="85">
        <f t="shared" si="0"/>
        <v>0</v>
      </c>
      <c r="E15" s="85">
        <v>0</v>
      </c>
    </row>
    <row r="16" spans="1:5" ht="31.5">
      <c r="A16" s="24">
        <v>7</v>
      </c>
      <c r="B16" s="22" t="s">
        <v>63</v>
      </c>
      <c r="C16" s="84">
        <v>31.5</v>
      </c>
      <c r="D16" s="85">
        <f t="shared" si="0"/>
        <v>31.5</v>
      </c>
      <c r="E16" s="85">
        <v>0</v>
      </c>
    </row>
    <row r="17" spans="1:5" ht="15.75">
      <c r="A17" s="53">
        <v>8</v>
      </c>
      <c r="B17" s="22" t="s">
        <v>55</v>
      </c>
      <c r="C17" s="84">
        <f>C10+C11+C12+C13+C14+C15+C16</f>
        <v>8970.26</v>
      </c>
      <c r="D17" s="85">
        <f t="shared" si="0"/>
        <v>8970.26</v>
      </c>
      <c r="E17" s="84">
        <v>0</v>
      </c>
    </row>
  </sheetData>
  <sheetProtection/>
  <mergeCells count="6"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7"/>
  <sheetViews>
    <sheetView view="pageLayout" workbookViewId="0" topLeftCell="A2">
      <selection activeCell="F8" sqref="F8:G8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5.281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66"/>
      <c r="B2" s="66"/>
      <c r="C2" s="99" t="s">
        <v>159</v>
      </c>
      <c r="D2" s="99"/>
      <c r="E2" s="99"/>
    </row>
    <row r="3" spans="1:4" ht="18.75">
      <c r="A3" s="15"/>
      <c r="B3" s="15"/>
      <c r="C3" s="16"/>
      <c r="D3" s="16"/>
    </row>
    <row r="4" spans="1:7" ht="19.5" customHeight="1">
      <c r="A4" s="100" t="s">
        <v>139</v>
      </c>
      <c r="B4" s="100"/>
      <c r="C4" s="100"/>
      <c r="D4" s="100"/>
      <c r="E4" s="100"/>
      <c r="G4" s="48"/>
    </row>
    <row r="5" spans="1:5" ht="43.5" customHeight="1">
      <c r="A5" s="101" t="str">
        <f>'2-вс'!A5:E5</f>
        <v>муниципального унитарного предприятия «Сибсервис» (Нижнеингашский район, п. Нижняя Пойма, ИНН 2428005222)</v>
      </c>
      <c r="B5" s="101"/>
      <c r="C5" s="101"/>
      <c r="D5" s="101"/>
      <c r="E5" s="101"/>
    </row>
    <row r="6" ht="16.5" customHeight="1">
      <c r="E6" s="17" t="s">
        <v>17</v>
      </c>
    </row>
    <row r="7" spans="1:5" ht="17.25" customHeight="1">
      <c r="A7" s="102" t="s">
        <v>18</v>
      </c>
      <c r="B7" s="102" t="s">
        <v>0</v>
      </c>
      <c r="C7" s="102" t="s">
        <v>61</v>
      </c>
      <c r="D7" s="102"/>
      <c r="E7" s="102"/>
    </row>
    <row r="8" spans="1:5" ht="67.5" customHeight="1">
      <c r="A8" s="102"/>
      <c r="B8" s="102"/>
      <c r="C8" s="18" t="s">
        <v>52</v>
      </c>
      <c r="D8" s="18" t="s">
        <v>15</v>
      </c>
      <c r="E8" s="19" t="s">
        <v>16</v>
      </c>
    </row>
    <row r="9" spans="1:5" ht="15.75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.75">
      <c r="A10" s="21">
        <v>1</v>
      </c>
      <c r="B10" s="22" t="s">
        <v>4</v>
      </c>
      <c r="C10" s="85">
        <v>4036.2</v>
      </c>
      <c r="D10" s="85">
        <f>C10</f>
        <v>4036.2</v>
      </c>
      <c r="E10" s="85">
        <v>0</v>
      </c>
    </row>
    <row r="11" spans="1:5" ht="15.75">
      <c r="A11" s="24">
        <v>2</v>
      </c>
      <c r="B11" s="23" t="s">
        <v>5</v>
      </c>
      <c r="C11" s="84">
        <v>1145.4</v>
      </c>
      <c r="D11" s="85">
        <f aca="true" t="shared" si="0" ref="D11:D17">C11</f>
        <v>1145.4</v>
      </c>
      <c r="E11" s="85">
        <v>0</v>
      </c>
    </row>
    <row r="12" spans="1:5" ht="16.5" customHeight="1">
      <c r="A12" s="24">
        <v>3</v>
      </c>
      <c r="B12" s="23" t="s">
        <v>53</v>
      </c>
      <c r="C12" s="84">
        <v>0</v>
      </c>
      <c r="D12" s="85">
        <f t="shared" si="0"/>
        <v>0</v>
      </c>
      <c r="E12" s="85">
        <v>0</v>
      </c>
    </row>
    <row r="13" spans="1:5" ht="31.5">
      <c r="A13" s="24">
        <v>4</v>
      </c>
      <c r="B13" s="22" t="s">
        <v>7</v>
      </c>
      <c r="C13" s="84">
        <v>0</v>
      </c>
      <c r="D13" s="85">
        <f t="shared" si="0"/>
        <v>0</v>
      </c>
      <c r="E13" s="85">
        <v>0</v>
      </c>
    </row>
    <row r="14" spans="1:5" ht="47.25">
      <c r="A14" s="24">
        <v>5</v>
      </c>
      <c r="B14" s="22" t="s">
        <v>54</v>
      </c>
      <c r="C14" s="84">
        <v>0</v>
      </c>
      <c r="D14" s="85">
        <f t="shared" si="0"/>
        <v>0</v>
      </c>
      <c r="E14" s="85">
        <v>0</v>
      </c>
    </row>
    <row r="15" spans="1:5" ht="47.25">
      <c r="A15" s="24">
        <v>6</v>
      </c>
      <c r="B15" s="22" t="s">
        <v>62</v>
      </c>
      <c r="C15" s="84">
        <v>0</v>
      </c>
      <c r="D15" s="85">
        <f t="shared" si="0"/>
        <v>0</v>
      </c>
      <c r="E15" s="85">
        <v>0</v>
      </c>
    </row>
    <row r="16" spans="1:5" ht="31.5">
      <c r="A16" s="24">
        <v>7</v>
      </c>
      <c r="B16" s="22" t="s">
        <v>63</v>
      </c>
      <c r="C16" s="84">
        <v>310.4</v>
      </c>
      <c r="D16" s="85">
        <f t="shared" si="0"/>
        <v>310.4</v>
      </c>
      <c r="E16" s="85">
        <v>0</v>
      </c>
    </row>
    <row r="17" spans="1:5" ht="15.75">
      <c r="A17" s="53">
        <v>8</v>
      </c>
      <c r="B17" s="22" t="s">
        <v>55</v>
      </c>
      <c r="C17" s="84">
        <f>C10+C11+C12+C13+C14+C15+C16</f>
        <v>5492</v>
      </c>
      <c r="D17" s="85">
        <f t="shared" si="0"/>
        <v>5492</v>
      </c>
      <c r="E17" s="84">
        <v>0</v>
      </c>
    </row>
  </sheetData>
  <sheetProtection/>
  <mergeCells count="6">
    <mergeCell ref="A7:A8"/>
    <mergeCell ref="B7:B8"/>
    <mergeCell ref="C7:E7"/>
    <mergeCell ref="A4:E4"/>
    <mergeCell ref="C2:E2"/>
    <mergeCell ref="A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H6" sqref="H6:I6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57.75" customHeight="1">
      <c r="A1" s="67"/>
      <c r="B1" s="67"/>
      <c r="C1" s="103" t="s">
        <v>158</v>
      </c>
      <c r="D1" s="103"/>
      <c r="E1" s="103"/>
    </row>
    <row r="2" spans="1:5" ht="18.75">
      <c r="A2" s="3"/>
      <c r="B2" s="3"/>
      <c r="C2" s="3"/>
      <c r="D2" s="3"/>
      <c r="E2" s="4"/>
    </row>
    <row r="3" spans="1:5" ht="38.25" customHeight="1">
      <c r="A3" s="104" t="s">
        <v>142</v>
      </c>
      <c r="B3" s="104"/>
      <c r="C3" s="104"/>
      <c r="D3" s="104"/>
      <c r="E3" s="104"/>
    </row>
    <row r="4" spans="1:8" ht="42.75" customHeight="1">
      <c r="A4" s="90" t="str">
        <f>'2-во'!A5:E5</f>
        <v>муниципального унитарного предприятия «Сибсервис» (Нижнеингашский район, п. Нижняя Пойма, ИНН 2428005222)</v>
      </c>
      <c r="B4" s="90"/>
      <c r="C4" s="90"/>
      <c r="D4" s="90"/>
      <c r="E4" s="90"/>
      <c r="F4" s="48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05" t="s">
        <v>18</v>
      </c>
      <c r="B6" s="105" t="s">
        <v>19</v>
      </c>
      <c r="C6" s="94" t="s">
        <v>61</v>
      </c>
      <c r="D6" s="107"/>
      <c r="E6" s="105" t="s">
        <v>16</v>
      </c>
    </row>
    <row r="7" spans="1:5" ht="36.75" customHeight="1">
      <c r="A7" s="106"/>
      <c r="B7" s="106"/>
      <c r="C7" s="5" t="s">
        <v>20</v>
      </c>
      <c r="D7" s="5" t="s">
        <v>15</v>
      </c>
      <c r="E7" s="106"/>
    </row>
    <row r="8" spans="1:5" ht="15.75">
      <c r="A8" s="69">
        <v>1</v>
      </c>
      <c r="B8" s="69">
        <v>2</v>
      </c>
      <c r="C8" s="69">
        <v>3</v>
      </c>
      <c r="D8" s="69">
        <v>4</v>
      </c>
      <c r="E8" s="69">
        <v>5</v>
      </c>
    </row>
    <row r="9" spans="1:5" ht="95.25" customHeight="1">
      <c r="A9" s="69">
        <v>1</v>
      </c>
      <c r="B9" s="1" t="s">
        <v>21</v>
      </c>
      <c r="C9" s="70">
        <v>0</v>
      </c>
      <c r="D9" s="70">
        <v>0</v>
      </c>
      <c r="E9" s="70">
        <v>0</v>
      </c>
    </row>
    <row r="10" spans="1:5" ht="20.25" customHeight="1">
      <c r="A10" s="69">
        <v>2</v>
      </c>
      <c r="B10" s="80" t="s">
        <v>12</v>
      </c>
      <c r="C10" s="2">
        <v>0</v>
      </c>
      <c r="D10" s="70">
        <v>0</v>
      </c>
      <c r="E10" s="70">
        <v>0</v>
      </c>
    </row>
    <row r="11" spans="1:5" ht="18.75" customHeight="1">
      <c r="A11" s="69">
        <v>3</v>
      </c>
      <c r="B11" s="80" t="s">
        <v>13</v>
      </c>
      <c r="C11" s="2">
        <v>0</v>
      </c>
      <c r="D11" s="70">
        <v>0</v>
      </c>
      <c r="E11" s="70">
        <v>0</v>
      </c>
    </row>
    <row r="12" spans="1:5" ht="22.5" customHeight="1">
      <c r="A12" s="69">
        <v>4</v>
      </c>
      <c r="B12" s="64" t="s">
        <v>14</v>
      </c>
      <c r="C12" s="70">
        <v>0</v>
      </c>
      <c r="D12" s="70">
        <v>0</v>
      </c>
      <c r="E12" s="70">
        <v>0</v>
      </c>
    </row>
    <row r="13" spans="1:5" ht="19.5" customHeight="1">
      <c r="A13" s="69">
        <v>5</v>
      </c>
      <c r="B13" s="64" t="s">
        <v>22</v>
      </c>
      <c r="C13" s="70">
        <v>0</v>
      </c>
      <c r="D13" s="70">
        <v>0</v>
      </c>
      <c r="E13" s="70">
        <v>0</v>
      </c>
    </row>
    <row r="14" spans="1:5" ht="19.5" customHeight="1">
      <c r="A14" s="69">
        <v>6</v>
      </c>
      <c r="B14" s="64" t="s">
        <v>64</v>
      </c>
      <c r="C14" s="70">
        <v>0</v>
      </c>
      <c r="D14" s="70">
        <v>0</v>
      </c>
      <c r="E14" s="70">
        <v>0</v>
      </c>
    </row>
    <row r="15" spans="1:5" ht="15.75">
      <c r="A15" s="69">
        <v>7</v>
      </c>
      <c r="B15" s="1" t="s">
        <v>11</v>
      </c>
      <c r="C15" s="70">
        <v>0</v>
      </c>
      <c r="D15" s="70">
        <v>0</v>
      </c>
      <c r="E15" s="70">
        <v>0</v>
      </c>
    </row>
  </sheetData>
  <sheetProtection/>
  <mergeCells count="7">
    <mergeCell ref="C1:E1"/>
    <mergeCell ref="A3:E3"/>
    <mergeCell ref="A4:E4"/>
    <mergeCell ref="A6:A7"/>
    <mergeCell ref="B6:B7"/>
    <mergeCell ref="C6:D6"/>
    <mergeCell ref="E6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view="pageLayout" workbookViewId="0" topLeftCell="A1">
      <selection activeCell="C1" sqref="C1:E1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2.25" customHeight="1">
      <c r="A1" s="67"/>
      <c r="B1" s="67"/>
      <c r="C1" s="103" t="s">
        <v>157</v>
      </c>
      <c r="D1" s="103"/>
      <c r="E1" s="103"/>
    </row>
    <row r="2" spans="1:5" ht="18.75">
      <c r="A2" s="3"/>
      <c r="B2" s="3"/>
      <c r="C2" s="3"/>
      <c r="D2" s="3"/>
      <c r="E2" s="4"/>
    </row>
    <row r="3" spans="1:5" ht="39" customHeight="1">
      <c r="A3" s="104" t="s">
        <v>143</v>
      </c>
      <c r="B3" s="104"/>
      <c r="C3" s="104"/>
      <c r="D3" s="104"/>
      <c r="E3" s="104"/>
    </row>
    <row r="4" spans="1:8" ht="51" customHeight="1">
      <c r="A4" s="90" t="str">
        <f>'1-вс'!A3:E3</f>
        <v>муниципального унитарного предприятия «Сибсервис» (Нижнеингашский район, п. Нижняя Пойма, ИНН 2428005222)</v>
      </c>
      <c r="B4" s="90"/>
      <c r="C4" s="90"/>
      <c r="D4" s="90"/>
      <c r="E4" s="90"/>
      <c r="F4" s="48"/>
      <c r="G4" s="7"/>
      <c r="H4" s="7"/>
    </row>
    <row r="5" spans="1:8" ht="18.75">
      <c r="A5" s="8"/>
      <c r="B5" s="8"/>
      <c r="C5" s="8"/>
      <c r="D5" s="8"/>
      <c r="E5" s="8"/>
      <c r="F5" s="7"/>
      <c r="G5" s="7"/>
      <c r="H5" s="7"/>
    </row>
    <row r="6" spans="1:5" ht="27.75" customHeight="1">
      <c r="A6" s="105" t="s">
        <v>18</v>
      </c>
      <c r="B6" s="105" t="s">
        <v>19</v>
      </c>
      <c r="C6" s="94" t="s">
        <v>61</v>
      </c>
      <c r="D6" s="107"/>
      <c r="E6" s="105" t="s">
        <v>16</v>
      </c>
    </row>
    <row r="7" spans="1:5" ht="36.75" customHeight="1">
      <c r="A7" s="106"/>
      <c r="B7" s="106"/>
      <c r="C7" s="5" t="s">
        <v>20</v>
      </c>
      <c r="D7" s="5" t="s">
        <v>15</v>
      </c>
      <c r="E7" s="106"/>
    </row>
    <row r="8" spans="1:5" s="6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</row>
    <row r="9" spans="1:5" ht="99.75" customHeight="1">
      <c r="A9" s="69">
        <v>1</v>
      </c>
      <c r="B9" s="1" t="s">
        <v>21</v>
      </c>
      <c r="C9" s="70">
        <v>0</v>
      </c>
      <c r="D9" s="70">
        <v>0</v>
      </c>
      <c r="E9" s="70">
        <f aca="true" t="shared" si="0" ref="E9:E14">+C9-D9</f>
        <v>0</v>
      </c>
    </row>
    <row r="10" spans="1:5" ht="20.25" customHeight="1">
      <c r="A10" s="69">
        <v>2</v>
      </c>
      <c r="B10" s="80" t="s">
        <v>12</v>
      </c>
      <c r="C10" s="2">
        <v>0</v>
      </c>
      <c r="D10" s="2">
        <v>0</v>
      </c>
      <c r="E10" s="70">
        <f t="shared" si="0"/>
        <v>0</v>
      </c>
    </row>
    <row r="11" spans="1:5" ht="18.75" customHeight="1">
      <c r="A11" s="69">
        <v>3</v>
      </c>
      <c r="B11" s="80" t="s">
        <v>13</v>
      </c>
      <c r="C11" s="2">
        <v>0</v>
      </c>
      <c r="D11" s="2">
        <v>0</v>
      </c>
      <c r="E11" s="70">
        <f t="shared" si="0"/>
        <v>0</v>
      </c>
    </row>
    <row r="12" spans="1:5" ht="22.5" customHeight="1">
      <c r="A12" s="69">
        <v>4</v>
      </c>
      <c r="B12" s="64" t="s">
        <v>14</v>
      </c>
      <c r="C12" s="70">
        <v>0</v>
      </c>
      <c r="D12" s="70">
        <v>0</v>
      </c>
      <c r="E12" s="70">
        <f t="shared" si="0"/>
        <v>0</v>
      </c>
    </row>
    <row r="13" spans="1:5" ht="20.25" customHeight="1">
      <c r="A13" s="69">
        <v>5</v>
      </c>
      <c r="B13" s="64" t="s">
        <v>22</v>
      </c>
      <c r="C13" s="70">
        <v>0</v>
      </c>
      <c r="D13" s="70">
        <v>0</v>
      </c>
      <c r="E13" s="70">
        <f t="shared" si="0"/>
        <v>0</v>
      </c>
    </row>
    <row r="14" spans="1:5" ht="21.75" customHeight="1">
      <c r="A14" s="69">
        <v>6</v>
      </c>
      <c r="B14" s="64" t="s">
        <v>64</v>
      </c>
      <c r="C14" s="70">
        <v>0</v>
      </c>
      <c r="D14" s="70">
        <v>0</v>
      </c>
      <c r="E14" s="70">
        <f t="shared" si="0"/>
        <v>0</v>
      </c>
    </row>
    <row r="15" spans="1:5" ht="15.75">
      <c r="A15" s="69">
        <v>7</v>
      </c>
      <c r="B15" s="1" t="s">
        <v>11</v>
      </c>
      <c r="C15" s="70">
        <v>0</v>
      </c>
      <c r="D15" s="70">
        <v>0</v>
      </c>
      <c r="E15" s="70">
        <f>SUM(E9:E14)</f>
        <v>0</v>
      </c>
    </row>
  </sheetData>
  <sheetProtection/>
  <mergeCells count="7">
    <mergeCell ref="C1:E1"/>
    <mergeCell ref="A3:E3"/>
    <mergeCell ref="A6:A7"/>
    <mergeCell ref="B6:B7"/>
    <mergeCell ref="C6:D6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view="pageLayout" workbookViewId="0" topLeftCell="A1">
      <selection activeCell="B13" sqref="B13"/>
    </sheetView>
  </sheetViews>
  <sheetFormatPr defaultColWidth="9.140625" defaultRowHeight="12.75" outlineLevelCol="1"/>
  <cols>
    <col min="1" max="1" width="7.421875" style="35" customWidth="1"/>
    <col min="2" max="2" width="35.421875" style="35" customWidth="1"/>
    <col min="3" max="3" width="13.28125" style="35" customWidth="1"/>
    <col min="4" max="4" width="14.140625" style="35" customWidth="1" outlineLevel="1"/>
    <col min="5" max="5" width="14.140625" style="35" customWidth="1"/>
    <col min="6" max="6" width="27.421875" style="35" customWidth="1"/>
    <col min="7" max="16384" width="9.140625" style="35" customWidth="1"/>
  </cols>
  <sheetData>
    <row r="1" spans="2:5" ht="58.5" customHeight="1">
      <c r="B1" s="36"/>
      <c r="C1" s="108" t="s">
        <v>156</v>
      </c>
      <c r="D1" s="108"/>
      <c r="E1" s="108"/>
    </row>
    <row r="2" spans="1:6" ht="18.75">
      <c r="A2" s="37"/>
      <c r="B2" s="38"/>
      <c r="C2" s="37"/>
      <c r="D2" s="37"/>
      <c r="E2" s="37"/>
      <c r="F2" s="48"/>
    </row>
    <row r="3" spans="1:6" ht="21.75" customHeight="1">
      <c r="A3" s="109" t="s">
        <v>140</v>
      </c>
      <c r="B3" s="109"/>
      <c r="C3" s="109"/>
      <c r="D3" s="109"/>
      <c r="E3" s="109"/>
      <c r="F3" s="46"/>
    </row>
    <row r="4" spans="1:6" ht="63.75" customHeight="1">
      <c r="A4" s="109" t="str">
        <f>'3-во'!A4:E4</f>
        <v>муниципального унитарного предприятия «Сибсервис» (Нижнеингашский район, п. Нижняя Пойма, ИНН 2428005222)</v>
      </c>
      <c r="B4" s="109"/>
      <c r="C4" s="109"/>
      <c r="D4" s="109"/>
      <c r="E4" s="109"/>
      <c r="F4" s="46"/>
    </row>
    <row r="5" ht="18.75">
      <c r="B5" s="39"/>
    </row>
    <row r="6" spans="1:5" ht="24.75" customHeight="1">
      <c r="A6" s="110" t="s">
        <v>18</v>
      </c>
      <c r="B6" s="110" t="s">
        <v>23</v>
      </c>
      <c r="C6" s="110" t="s">
        <v>24</v>
      </c>
      <c r="D6" s="110" t="s">
        <v>134</v>
      </c>
      <c r="E6" s="110" t="s">
        <v>135</v>
      </c>
    </row>
    <row r="7" spans="1:5" ht="47.25" customHeight="1">
      <c r="A7" s="110"/>
      <c r="B7" s="110"/>
      <c r="C7" s="110"/>
      <c r="D7" s="110"/>
      <c r="E7" s="110"/>
    </row>
    <row r="8" spans="1:5" ht="18" customHeight="1">
      <c r="A8" s="40">
        <v>1</v>
      </c>
      <c r="B8" s="40">
        <v>2</v>
      </c>
      <c r="C8" s="40">
        <v>3</v>
      </c>
      <c r="D8" s="40">
        <v>4</v>
      </c>
      <c r="E8" s="40">
        <v>5</v>
      </c>
    </row>
    <row r="9" spans="1:6" ht="31.5">
      <c r="A9" s="40">
        <v>1</v>
      </c>
      <c r="B9" s="41" t="s">
        <v>40</v>
      </c>
      <c r="C9" s="40" t="s">
        <v>41</v>
      </c>
      <c r="D9" s="40">
        <v>29.1</v>
      </c>
      <c r="E9" s="40">
        <v>29.1</v>
      </c>
      <c r="F9" s="46"/>
    </row>
    <row r="10" spans="1:5" ht="15.75">
      <c r="A10" s="40">
        <v>2</v>
      </c>
      <c r="B10" s="42" t="s">
        <v>42</v>
      </c>
      <c r="C10" s="40" t="s">
        <v>41</v>
      </c>
      <c r="D10" s="43">
        <v>11.5</v>
      </c>
      <c r="E10" s="82">
        <v>11.5</v>
      </c>
    </row>
    <row r="11" spans="1:5" ht="47.25">
      <c r="A11" s="40">
        <v>3</v>
      </c>
      <c r="B11" s="42" t="s">
        <v>56</v>
      </c>
      <c r="C11" s="40" t="s">
        <v>44</v>
      </c>
      <c r="D11" s="44">
        <v>2488</v>
      </c>
      <c r="E11" s="40">
        <v>2488</v>
      </c>
    </row>
    <row r="12" spans="1:5" ht="31.5">
      <c r="A12" s="40">
        <v>4</v>
      </c>
      <c r="B12" s="42" t="s">
        <v>45</v>
      </c>
      <c r="C12" s="40" t="s">
        <v>46</v>
      </c>
      <c r="D12" s="45">
        <v>8784</v>
      </c>
      <c r="E12" s="40">
        <v>8760</v>
      </c>
    </row>
    <row r="13" spans="1:5" ht="15.75">
      <c r="A13" s="40">
        <v>5</v>
      </c>
      <c r="B13" s="41" t="s">
        <v>57</v>
      </c>
      <c r="C13" s="40"/>
      <c r="D13" s="40"/>
      <c r="E13" s="40"/>
    </row>
    <row r="14" spans="1:5" ht="15.75">
      <c r="A14" s="40" t="s">
        <v>98</v>
      </c>
      <c r="B14" s="42" t="s">
        <v>104</v>
      </c>
      <c r="C14" s="81" t="s">
        <v>145</v>
      </c>
      <c r="D14" s="43">
        <v>0.63</v>
      </c>
      <c r="E14" s="43">
        <v>0.63</v>
      </c>
    </row>
    <row r="15" spans="1:5" ht="15.75" customHeight="1">
      <c r="A15" s="40" t="s">
        <v>8</v>
      </c>
      <c r="B15" s="42" t="s">
        <v>59</v>
      </c>
      <c r="C15" s="40" t="s">
        <v>41</v>
      </c>
      <c r="D15" s="82">
        <v>14</v>
      </c>
      <c r="E15" s="82">
        <v>14.2</v>
      </c>
    </row>
  </sheetData>
  <sheetProtection/>
  <mergeCells count="8">
    <mergeCell ref="C1:E1"/>
    <mergeCell ref="A3:E3"/>
    <mergeCell ref="A6:A7"/>
    <mergeCell ref="B6:B7"/>
    <mergeCell ref="C6:C7"/>
    <mergeCell ref="D6:D7"/>
    <mergeCell ref="E6:E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I4" sqref="I4"/>
    </sheetView>
  </sheetViews>
  <sheetFormatPr defaultColWidth="9.140625" defaultRowHeight="12.75"/>
  <cols>
    <col min="1" max="1" width="7.7109375" style="25" customWidth="1"/>
    <col min="2" max="2" width="38.00390625" style="25" customWidth="1"/>
    <col min="3" max="3" width="12.8515625" style="25" customWidth="1"/>
    <col min="4" max="5" width="12.00390625" style="25" customWidth="1"/>
    <col min="6" max="6" width="9.140625" style="25" customWidth="1"/>
    <col min="7" max="7" width="27.8515625" style="25" customWidth="1"/>
    <col min="8" max="16384" width="9.140625" style="25" customWidth="1"/>
  </cols>
  <sheetData>
    <row r="1" spans="1:5" ht="60" customHeight="1">
      <c r="A1" s="26"/>
      <c r="B1" s="26"/>
      <c r="C1" s="111" t="s">
        <v>155</v>
      </c>
      <c r="D1" s="111"/>
      <c r="E1" s="111"/>
    </row>
    <row r="2" spans="1:5" ht="18.75">
      <c r="A2" s="26"/>
      <c r="B2" s="27"/>
      <c r="C2" s="26"/>
      <c r="D2" s="26"/>
      <c r="E2" s="26"/>
    </row>
    <row r="3" spans="1:7" ht="19.5" customHeight="1">
      <c r="A3" s="112" t="s">
        <v>141</v>
      </c>
      <c r="B3" s="112"/>
      <c r="C3" s="112"/>
      <c r="D3" s="112"/>
      <c r="E3" s="112"/>
      <c r="G3" s="46"/>
    </row>
    <row r="4" spans="1:7" ht="66" customHeight="1">
      <c r="A4" s="112" t="str">
        <f>'4-вс'!A4:E4</f>
        <v>муниципального унитарного предприятия «Сибсервис» (Нижнеингашский район, п. Нижняя Пойма, ИНН 2428005222)</v>
      </c>
      <c r="B4" s="112"/>
      <c r="C4" s="112"/>
      <c r="D4" s="112"/>
      <c r="E4" s="112"/>
      <c r="G4" s="46"/>
    </row>
    <row r="5" spans="2:7" ht="15.75">
      <c r="B5" s="28"/>
      <c r="G5" s="35"/>
    </row>
    <row r="6" spans="1:7" ht="24.75" customHeight="1">
      <c r="A6" s="114" t="s">
        <v>18</v>
      </c>
      <c r="B6" s="113" t="s">
        <v>23</v>
      </c>
      <c r="C6" s="114" t="s">
        <v>24</v>
      </c>
      <c r="D6" s="113" t="s">
        <v>134</v>
      </c>
      <c r="E6" s="113" t="s">
        <v>135</v>
      </c>
      <c r="G6" s="48"/>
    </row>
    <row r="7" spans="1:7" ht="15.75" customHeight="1">
      <c r="A7" s="115"/>
      <c r="B7" s="114"/>
      <c r="C7" s="115"/>
      <c r="D7" s="114"/>
      <c r="E7" s="114"/>
      <c r="G7" s="35"/>
    </row>
    <row r="8" spans="1:7" ht="15.75">
      <c r="A8" s="29">
        <v>1</v>
      </c>
      <c r="B8" s="29">
        <v>2</v>
      </c>
      <c r="C8" s="29">
        <v>3</v>
      </c>
      <c r="D8" s="29">
        <v>4</v>
      </c>
      <c r="E8" s="29">
        <v>5</v>
      </c>
      <c r="G8" s="35"/>
    </row>
    <row r="9" spans="1:7" ht="31.5">
      <c r="A9" s="29">
        <v>1</v>
      </c>
      <c r="B9" s="30" t="s">
        <v>40</v>
      </c>
      <c r="C9" s="29" t="s">
        <v>41</v>
      </c>
      <c r="D9" s="29">
        <f>E9</f>
        <v>53.1</v>
      </c>
      <c r="E9" s="29">
        <v>53.1</v>
      </c>
      <c r="G9" s="46"/>
    </row>
    <row r="10" spans="1:5" ht="37.5" customHeight="1">
      <c r="A10" s="29">
        <v>2</v>
      </c>
      <c r="B10" s="31" t="s">
        <v>43</v>
      </c>
      <c r="C10" s="29" t="s">
        <v>44</v>
      </c>
      <c r="D10" s="29">
        <f>E10</f>
        <v>2117</v>
      </c>
      <c r="E10" s="29">
        <v>2117</v>
      </c>
    </row>
    <row r="11" spans="1:5" ht="34.5" customHeight="1">
      <c r="A11" s="29">
        <v>3</v>
      </c>
      <c r="B11" s="31" t="s">
        <v>45</v>
      </c>
      <c r="C11" s="29" t="s">
        <v>46</v>
      </c>
      <c r="D11" s="29">
        <f>E11</f>
        <v>8760</v>
      </c>
      <c r="E11" s="29">
        <v>8760</v>
      </c>
    </row>
    <row r="12" spans="1:5" ht="15.75">
      <c r="A12" s="29" t="s">
        <v>6</v>
      </c>
      <c r="B12" s="30" t="s">
        <v>57</v>
      </c>
      <c r="C12" s="29"/>
      <c r="D12" s="29"/>
      <c r="E12" s="32"/>
    </row>
    <row r="13" spans="1:5" ht="15.75">
      <c r="A13" s="33" t="s">
        <v>1</v>
      </c>
      <c r="B13" s="30" t="s">
        <v>153</v>
      </c>
      <c r="C13" s="81" t="s">
        <v>145</v>
      </c>
      <c r="D13" s="32">
        <f>E13</f>
        <v>0.1</v>
      </c>
      <c r="E13" s="32">
        <v>0.1</v>
      </c>
    </row>
    <row r="14" spans="1:5" ht="20.25" customHeight="1">
      <c r="A14" s="33" t="s">
        <v>154</v>
      </c>
      <c r="B14" s="58" t="s">
        <v>144</v>
      </c>
      <c r="C14" s="81" t="s">
        <v>145</v>
      </c>
      <c r="D14" s="29">
        <f>E14</f>
        <v>0.43</v>
      </c>
      <c r="E14" s="59">
        <v>0.43</v>
      </c>
    </row>
  </sheetData>
  <sheetProtection/>
  <mergeCells count="8">
    <mergeCell ref="C1:E1"/>
    <mergeCell ref="A3:E3"/>
    <mergeCell ref="B6:B7"/>
    <mergeCell ref="D6:D7"/>
    <mergeCell ref="E6:E7"/>
    <mergeCell ref="A6:A7"/>
    <mergeCell ref="C6:C7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view="pageLayout" workbookViewId="0" topLeftCell="A1">
      <selection activeCell="I7" sqref="I7:J7"/>
    </sheetView>
  </sheetViews>
  <sheetFormatPr defaultColWidth="9.140625" defaultRowHeight="12.75"/>
  <cols>
    <col min="1" max="1" width="5.8515625" style="49" customWidth="1"/>
    <col min="2" max="2" width="30.57421875" style="49" customWidth="1"/>
    <col min="3" max="3" width="11.28125" style="49" customWidth="1"/>
    <col min="4" max="4" width="17.7109375" style="49" customWidth="1"/>
    <col min="5" max="5" width="18.00390625" style="49" customWidth="1"/>
    <col min="6" max="16384" width="9.140625" style="49" customWidth="1"/>
  </cols>
  <sheetData>
    <row r="1" spans="4:5" ht="60" customHeight="1">
      <c r="D1" s="119" t="s">
        <v>161</v>
      </c>
      <c r="E1" s="120"/>
    </row>
    <row r="2" ht="15.75" customHeight="1"/>
    <row r="3" spans="1:7" ht="18" customHeight="1">
      <c r="A3" s="121" t="s">
        <v>128</v>
      </c>
      <c r="B3" s="121"/>
      <c r="C3" s="121"/>
      <c r="D3" s="121"/>
      <c r="E3" s="121"/>
      <c r="F3" s="122"/>
      <c r="G3" s="122"/>
    </row>
    <row r="4" spans="1:5" ht="40.5" customHeight="1">
      <c r="A4" s="123" t="str">
        <f>'4-во'!A4:E4</f>
        <v>муниципального унитарного предприятия «Сибсервис» (Нижнеингашский район, п. Нижняя Пойма, ИНН 2428005222)</v>
      </c>
      <c r="B4" s="123"/>
      <c r="C4" s="123"/>
      <c r="D4" s="123"/>
      <c r="E4" s="123"/>
    </row>
    <row r="6" spans="1:5" s="50" customFormat="1" ht="23.25" customHeight="1">
      <c r="A6" s="124" t="s">
        <v>18</v>
      </c>
      <c r="B6" s="124" t="s">
        <v>48</v>
      </c>
      <c r="C6" s="124" t="s">
        <v>24</v>
      </c>
      <c r="D6" s="116" t="s">
        <v>49</v>
      </c>
      <c r="E6" s="117"/>
    </row>
    <row r="7" spans="1:5" s="50" customFormat="1" ht="51" customHeight="1">
      <c r="A7" s="125"/>
      <c r="B7" s="125"/>
      <c r="C7" s="125"/>
      <c r="D7" s="51" t="s">
        <v>103</v>
      </c>
      <c r="E7" s="51" t="s">
        <v>99</v>
      </c>
    </row>
    <row r="8" spans="1:5" s="50" customFormat="1" ht="18.75">
      <c r="A8" s="51">
        <v>1</v>
      </c>
      <c r="B8" s="51">
        <v>2</v>
      </c>
      <c r="C8" s="51">
        <v>3</v>
      </c>
      <c r="D8" s="51">
        <v>4</v>
      </c>
      <c r="E8" s="51">
        <v>5</v>
      </c>
    </row>
    <row r="9" spans="1:5" s="50" customFormat="1" ht="18.75">
      <c r="A9" s="51">
        <v>1</v>
      </c>
      <c r="B9" s="52" t="s">
        <v>68</v>
      </c>
      <c r="C9" s="51"/>
      <c r="D9" s="116"/>
      <c r="E9" s="117"/>
    </row>
    <row r="10" spans="1:5" s="50" customFormat="1" ht="55.5" customHeight="1">
      <c r="A10" s="51" t="s">
        <v>2</v>
      </c>
      <c r="B10" s="52" t="s">
        <v>50</v>
      </c>
      <c r="C10" s="51" t="s">
        <v>51</v>
      </c>
      <c r="D10" s="51">
        <v>45.92</v>
      </c>
      <c r="E10" s="51">
        <v>48.39</v>
      </c>
    </row>
    <row r="11" spans="1:5" ht="57" customHeight="1">
      <c r="A11" s="51" t="s">
        <v>3</v>
      </c>
      <c r="B11" s="52" t="s">
        <v>69</v>
      </c>
      <c r="C11" s="51" t="s">
        <v>51</v>
      </c>
      <c r="D11" s="77">
        <v>54.18</v>
      </c>
      <c r="E11" s="77">
        <v>57.1</v>
      </c>
    </row>
    <row r="13" spans="1:5" ht="65.25" customHeight="1">
      <c r="A13" s="118"/>
      <c r="B13" s="118"/>
      <c r="C13" s="118"/>
      <c r="D13" s="118"/>
      <c r="E13" s="118"/>
    </row>
  </sheetData>
  <sheetProtection/>
  <mergeCells count="10">
    <mergeCell ref="D9:E9"/>
    <mergeCell ref="A13:E13"/>
    <mergeCell ref="D1:E1"/>
    <mergeCell ref="A3:E3"/>
    <mergeCell ref="F3:G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Власик</cp:lastModifiedBy>
  <cp:lastPrinted>2013-12-12T09:56:32Z</cp:lastPrinted>
  <dcterms:created xsi:type="dcterms:W3CDTF">1996-10-08T23:32:33Z</dcterms:created>
  <dcterms:modified xsi:type="dcterms:W3CDTF">2014-04-10T04:51:17Z</dcterms:modified>
  <cp:category/>
  <cp:version/>
  <cp:contentType/>
  <cp:contentStatus/>
</cp:coreProperties>
</file>